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2"/>
  </bookViews>
  <sheets>
    <sheet name="SCHEMA MERCI_VE" sheetId="1" r:id="rId1"/>
    <sheet name="SCHEMA MERCI_CH" sheetId="2" r:id="rId2"/>
    <sheet name="SCHEMA MERCI_TOT" sheetId="3" r:id="rId3"/>
  </sheets>
  <definedNames/>
  <calcPr fullCalcOnLoad="1"/>
</workbook>
</file>

<file path=xl/sharedStrings.xml><?xml version="1.0" encoding="utf-8"?>
<sst xmlns="http://schemas.openxmlformats.org/spreadsheetml/2006/main" count="199" uniqueCount="66">
  <si>
    <t>Merci in tonnellate, N° navi, passeggeri, e contenitori</t>
  </si>
  <si>
    <t>Navigazione in complesso</t>
  </si>
  <si>
    <t>Totale</t>
  </si>
  <si>
    <t>Sbarchi</t>
  </si>
  <si>
    <t>Imbarchi</t>
  </si>
  <si>
    <t>A</t>
  </si>
  <si>
    <r>
      <t xml:space="preserve">Rinfuse liquide,     </t>
    </r>
    <r>
      <rPr>
        <sz val="10"/>
        <rFont val="Arial"/>
        <family val="0"/>
      </rPr>
      <t>di cui:</t>
    </r>
  </si>
  <si>
    <t>a1</t>
  </si>
  <si>
    <t>a2</t>
  </si>
  <si>
    <t>a3</t>
  </si>
  <si>
    <t>a4</t>
  </si>
  <si>
    <t>B</t>
  </si>
  <si>
    <r>
      <t xml:space="preserve">Rinfuse solide,       </t>
    </r>
    <r>
      <rPr>
        <sz val="10"/>
        <rFont val="Arial"/>
        <family val="0"/>
      </rPr>
      <t>di cui:</t>
    </r>
  </si>
  <si>
    <t>b1</t>
  </si>
  <si>
    <t>b2</t>
  </si>
  <si>
    <t>b3</t>
  </si>
  <si>
    <t>b4</t>
  </si>
  <si>
    <t>b5</t>
  </si>
  <si>
    <t>b6</t>
  </si>
  <si>
    <t>Totale merci alla rinfusa</t>
  </si>
  <si>
    <r>
      <t xml:space="preserve">Merci varie in colli, </t>
    </r>
    <r>
      <rPr>
        <sz val="10"/>
        <rFont val="Arial"/>
        <family val="0"/>
      </rPr>
      <t>di cui</t>
    </r>
    <r>
      <rPr>
        <b/>
        <sz val="10"/>
        <rFont val="Arial"/>
        <family val="0"/>
      </rPr>
      <t>:</t>
    </r>
  </si>
  <si>
    <t>Tonnellaggio totale merci movimentate</t>
  </si>
  <si>
    <t>G</t>
  </si>
  <si>
    <t>N° navi</t>
  </si>
  <si>
    <t>H</t>
  </si>
  <si>
    <t>N° passeggeri</t>
  </si>
  <si>
    <t>pieni</t>
  </si>
  <si>
    <t>vuoti</t>
  </si>
  <si>
    <t>L</t>
  </si>
  <si>
    <t>l1</t>
  </si>
  <si>
    <t>l2</t>
  </si>
  <si>
    <t>D</t>
  </si>
  <si>
    <t>d1</t>
  </si>
  <si>
    <t>d2</t>
  </si>
  <si>
    <t>d3</t>
  </si>
  <si>
    <t>C=A+B</t>
  </si>
  <si>
    <t>E=C+D</t>
  </si>
  <si>
    <t>F</t>
  </si>
  <si>
    <t>g1</t>
  </si>
  <si>
    <t>g2</t>
  </si>
  <si>
    <t>di linea</t>
  </si>
  <si>
    <t>crocieristi</t>
  </si>
  <si>
    <t>contenitori</t>
  </si>
  <si>
    <t>ro-ro</t>
  </si>
  <si>
    <t>altro</t>
  </si>
  <si>
    <t>cereali</t>
  </si>
  <si>
    <t>mangimi</t>
  </si>
  <si>
    <t>carbone</t>
  </si>
  <si>
    <t>minerali</t>
  </si>
  <si>
    <t>fertilizzanti</t>
  </si>
  <si>
    <t>altre rifuse solide</t>
  </si>
  <si>
    <t>petrolio grezzo</t>
  </si>
  <si>
    <t>prodotti raffinati</t>
  </si>
  <si>
    <t>gas</t>
  </si>
  <si>
    <t>altre rinfuse liquide</t>
  </si>
  <si>
    <t>h1</t>
  </si>
  <si>
    <t>h2</t>
  </si>
  <si>
    <r>
      <t>N° contenitori T.E.U. movimentati</t>
    </r>
    <r>
      <rPr>
        <sz val="10"/>
        <rFont val="Arial"/>
        <family val="0"/>
      </rPr>
      <t xml:space="preserve"> di cui:</t>
    </r>
  </si>
  <si>
    <r>
      <t xml:space="preserve">N° contenitori movimentati </t>
    </r>
    <r>
      <rPr>
        <sz val="10"/>
        <rFont val="Arial"/>
        <family val="0"/>
      </rPr>
      <t>di cui:</t>
    </r>
  </si>
  <si>
    <r>
      <t xml:space="preserve">NOTA: </t>
    </r>
    <r>
      <rPr>
        <b/>
        <sz val="10"/>
        <rFont val="Arial"/>
        <family val="2"/>
      </rPr>
      <t xml:space="preserve">le celle in giallo contengono formule per le somme automatiche. </t>
    </r>
  </si>
  <si>
    <t>AUTORITA' DI SISTEMA PORTUALE DI</t>
  </si>
  <si>
    <t>Porto di</t>
  </si>
  <si>
    <t>Anno 2020</t>
  </si>
  <si>
    <t>VENEZIA</t>
  </si>
  <si>
    <t>ADSPMAS</t>
  </si>
  <si>
    <t>CHIOGGIA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</si>
</sst>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1">
    <font>
      <sz val="10"/>
      <name val="Arial"/>
      <family val="0"/>
    </font>
    <font>
      <sz val="18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0" fillId="0" borderId="37" xfId="0" applyBorder="1" applyAlignment="1">
      <alignment horizontal="right" vertical="center"/>
    </xf>
    <xf numFmtId="3" fontId="0" fillId="0" borderId="37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 horizontal="right" vertical="center"/>
    </xf>
    <xf numFmtId="3" fontId="0" fillId="0" borderId="39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right" vertical="center"/>
    </xf>
    <xf numFmtId="3" fontId="0" fillId="0" borderId="41" xfId="0" applyNumberFormat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5" xfId="0" applyBorder="1" applyAlignment="1">
      <alignment horizontal="right" vertical="center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3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horizontal="center"/>
    </xf>
    <xf numFmtId="3" fontId="3" fillId="33" borderId="55" xfId="0" applyNumberFormat="1" applyFon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" fillId="0" borderId="36" xfId="0" applyFont="1" applyBorder="1" applyAlignment="1" quotePrefix="1">
      <alignment vertical="center" wrapText="1"/>
    </xf>
    <xf numFmtId="3" fontId="3" fillId="33" borderId="58" xfId="0" applyNumberFormat="1" applyFont="1" applyFill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3" fillId="33" borderId="59" xfId="0" applyNumberFormat="1" applyFont="1" applyFill="1" applyBorder="1" applyAlignment="1">
      <alignment/>
    </xf>
    <xf numFmtId="3" fontId="3" fillId="33" borderId="60" xfId="0" applyNumberFormat="1" applyFon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3" fillId="33" borderId="62" xfId="0" applyNumberFormat="1" applyFont="1" applyFill="1" applyBorder="1" applyAlignment="1">
      <alignment/>
    </xf>
    <xf numFmtId="3" fontId="2" fillId="0" borderId="63" xfId="0" applyNumberFormat="1" applyFont="1" applyBorder="1" applyAlignment="1">
      <alignment/>
    </xf>
    <xf numFmtId="3" fontId="2" fillId="33" borderId="64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/>
    </xf>
    <xf numFmtId="3" fontId="0" fillId="0" borderId="63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70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0" fillId="0" borderId="70" xfId="0" applyFont="1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5"/>
  <sheetViews>
    <sheetView zoomScalePageLayoutView="0" workbookViewId="0" topLeftCell="A4">
      <selection activeCell="N33" sqref="N33"/>
    </sheetView>
  </sheetViews>
  <sheetFormatPr defaultColWidth="9.140625" defaultRowHeight="12.75"/>
  <cols>
    <col min="1" max="1" width="11.28125" style="0" customWidth="1"/>
    <col min="2" max="2" width="26.7109375" style="0" customWidth="1"/>
    <col min="3" max="3" width="16.7109375" style="0" customWidth="1"/>
    <col min="4" max="4" width="17.28125" style="0" customWidth="1"/>
    <col min="5" max="5" width="16.7109375" style="0" customWidth="1"/>
    <col min="9" max="9" width="10.140625" style="0" customWidth="1"/>
    <col min="17" max="17" width="11.421875" style="0" customWidth="1"/>
    <col min="20" max="20" width="10.140625" style="0" customWidth="1"/>
  </cols>
  <sheetData>
    <row r="2" spans="1:5" ht="23.25">
      <c r="A2" s="108" t="s">
        <v>60</v>
      </c>
      <c r="B2" s="108"/>
      <c r="C2" s="108"/>
      <c r="D2" s="103" t="s">
        <v>64</v>
      </c>
      <c r="E2" s="104" t="s">
        <v>62</v>
      </c>
    </row>
    <row r="3" spans="1:6" ht="24" thickBot="1">
      <c r="A3" s="102" t="s">
        <v>61</v>
      </c>
      <c r="B3" s="102" t="s">
        <v>63</v>
      </c>
      <c r="C3" s="102"/>
      <c r="D3" s="103"/>
      <c r="E3" s="104"/>
      <c r="F3" s="105"/>
    </row>
    <row r="4" spans="1:5" ht="26.25" thickTop="1">
      <c r="A4" s="70"/>
      <c r="B4" s="74" t="s">
        <v>0</v>
      </c>
      <c r="C4" s="2"/>
      <c r="D4" s="1" t="s">
        <v>1</v>
      </c>
      <c r="E4" s="3"/>
    </row>
    <row r="5" spans="1:5" ht="18" customHeight="1" thickBot="1">
      <c r="A5" s="71"/>
      <c r="B5" s="75"/>
      <c r="C5" s="72" t="s">
        <v>2</v>
      </c>
      <c r="D5" s="4" t="s">
        <v>3</v>
      </c>
      <c r="E5" s="5" t="s">
        <v>4</v>
      </c>
    </row>
    <row r="6" spans="1:11" ht="15">
      <c r="A6" s="69" t="s">
        <v>5</v>
      </c>
      <c r="B6" s="76" t="s">
        <v>6</v>
      </c>
      <c r="C6" s="73">
        <f>C7+C8+C9+C10</f>
        <v>8575492</v>
      </c>
      <c r="D6" s="37">
        <f>D7+D8+D9+D10</f>
        <v>7903079</v>
      </c>
      <c r="E6" s="36">
        <f>E7+E8+E9+E10</f>
        <v>672413</v>
      </c>
      <c r="I6" s="7"/>
      <c r="J6" s="7"/>
      <c r="K6" s="7"/>
    </row>
    <row r="7" spans="1:11" ht="18.75" customHeight="1">
      <c r="A7" s="51" t="s">
        <v>7</v>
      </c>
      <c r="B7" s="66" t="s">
        <v>51</v>
      </c>
      <c r="C7" s="39">
        <f>+D7+E7</f>
        <v>0</v>
      </c>
      <c r="D7" s="40">
        <v>0</v>
      </c>
      <c r="E7" s="41">
        <v>0</v>
      </c>
      <c r="H7" s="105"/>
      <c r="I7" s="8"/>
      <c r="J7" s="8"/>
      <c r="K7" s="8"/>
    </row>
    <row r="8" spans="1:22" ht="18.75" customHeight="1">
      <c r="A8" s="52" t="s">
        <v>8</v>
      </c>
      <c r="B8" s="67" t="s">
        <v>52</v>
      </c>
      <c r="C8" s="43">
        <f>+D8+E8</f>
        <v>7174874</v>
      </c>
      <c r="D8" s="44">
        <v>6910520</v>
      </c>
      <c r="E8" s="45">
        <v>264354</v>
      </c>
      <c r="I8" s="8"/>
      <c r="J8" s="8"/>
      <c r="K8" s="8"/>
      <c r="Q8" s="8"/>
      <c r="R8" s="8"/>
      <c r="S8" s="8"/>
      <c r="T8" s="8"/>
      <c r="U8" s="8"/>
      <c r="V8" s="8"/>
    </row>
    <row r="9" spans="1:5" ht="18.75" customHeight="1">
      <c r="A9" s="52" t="s">
        <v>9</v>
      </c>
      <c r="B9" s="67" t="s">
        <v>53</v>
      </c>
      <c r="C9" s="43">
        <f>+D9+E9</f>
        <v>0</v>
      </c>
      <c r="D9" s="43">
        <v>0</v>
      </c>
      <c r="E9" s="46">
        <v>0</v>
      </c>
    </row>
    <row r="10" spans="1:22" ht="18.75" customHeight="1" thickBot="1">
      <c r="A10" s="55" t="s">
        <v>10</v>
      </c>
      <c r="B10" s="68" t="s">
        <v>54</v>
      </c>
      <c r="C10" s="48">
        <f>+D10+E10</f>
        <v>1400618</v>
      </c>
      <c r="D10" s="49">
        <v>992559</v>
      </c>
      <c r="E10" s="50">
        <v>408059</v>
      </c>
      <c r="P10" s="8"/>
      <c r="Q10" s="8"/>
      <c r="R10" s="8"/>
      <c r="S10" s="8"/>
      <c r="T10" s="8"/>
      <c r="U10" s="8"/>
      <c r="V10" s="8"/>
    </row>
    <row r="11" spans="1:5" ht="15">
      <c r="A11" s="6" t="s">
        <v>11</v>
      </c>
      <c r="B11" s="93" t="s">
        <v>12</v>
      </c>
      <c r="C11" s="77">
        <f>C12+C13+C14+C15+C16+C17</f>
        <v>4937674</v>
      </c>
      <c r="D11" s="24">
        <f>D12+D13+D14+D15+D16+D17</f>
        <v>4795094</v>
      </c>
      <c r="E11" s="31">
        <f>E12+E13+E14+E15+E16+E17</f>
        <v>142580</v>
      </c>
    </row>
    <row r="12" spans="1:5" ht="18.75" customHeight="1">
      <c r="A12" s="51" t="s">
        <v>13</v>
      </c>
      <c r="B12" s="38" t="s">
        <v>45</v>
      </c>
      <c r="C12" s="78">
        <f aca="true" t="shared" si="0" ref="C12:C17">+D12+E12</f>
        <v>333355</v>
      </c>
      <c r="D12" s="40">
        <v>265017</v>
      </c>
      <c r="E12" s="41">
        <v>68338</v>
      </c>
    </row>
    <row r="13" spans="1:5" ht="18.75" customHeight="1">
      <c r="A13" s="52" t="s">
        <v>14</v>
      </c>
      <c r="B13" s="42" t="s">
        <v>46</v>
      </c>
      <c r="C13" s="79">
        <f t="shared" si="0"/>
        <v>1569953</v>
      </c>
      <c r="D13" s="44">
        <v>1566653</v>
      </c>
      <c r="E13" s="45">
        <v>3300</v>
      </c>
    </row>
    <row r="14" spans="1:5" ht="18.75" customHeight="1">
      <c r="A14" s="52" t="s">
        <v>15</v>
      </c>
      <c r="B14" s="42" t="s">
        <v>47</v>
      </c>
      <c r="C14" s="79">
        <f t="shared" si="0"/>
        <v>433941</v>
      </c>
      <c r="D14" s="44">
        <v>433941</v>
      </c>
      <c r="E14" s="45">
        <v>0</v>
      </c>
    </row>
    <row r="15" spans="1:5" ht="18.75" customHeight="1">
      <c r="A15" s="52" t="s">
        <v>16</v>
      </c>
      <c r="B15" s="42" t="s">
        <v>48</v>
      </c>
      <c r="C15" s="80">
        <f t="shared" si="0"/>
        <v>391600</v>
      </c>
      <c r="D15" s="53">
        <v>391600</v>
      </c>
      <c r="E15" s="54">
        <v>0</v>
      </c>
    </row>
    <row r="16" spans="1:5" ht="18.75" customHeight="1">
      <c r="A16" s="52" t="s">
        <v>17</v>
      </c>
      <c r="B16" s="42" t="s">
        <v>49</v>
      </c>
      <c r="C16" s="79">
        <f t="shared" si="0"/>
        <v>21723</v>
      </c>
      <c r="D16" s="44">
        <v>21723</v>
      </c>
      <c r="E16" s="45">
        <v>0</v>
      </c>
    </row>
    <row r="17" spans="1:5" ht="18.75" customHeight="1" thickBot="1">
      <c r="A17" s="55" t="s">
        <v>18</v>
      </c>
      <c r="B17" s="47" t="s">
        <v>50</v>
      </c>
      <c r="C17" s="81">
        <f t="shared" si="0"/>
        <v>2187102</v>
      </c>
      <c r="D17" s="56">
        <v>2116160</v>
      </c>
      <c r="E17" s="57">
        <v>70942</v>
      </c>
    </row>
    <row r="18" spans="1:5" ht="15.75" thickBot="1">
      <c r="A18" s="11" t="s">
        <v>35</v>
      </c>
      <c r="B18" s="94" t="s">
        <v>19</v>
      </c>
      <c r="C18" s="82">
        <f>C6+C11</f>
        <v>13513166</v>
      </c>
      <c r="D18" s="25">
        <f>D6+D11</f>
        <v>12698173</v>
      </c>
      <c r="E18" s="32">
        <f>E6+E11</f>
        <v>814993</v>
      </c>
    </row>
    <row r="19" spans="1:5" ht="15">
      <c r="A19" s="12" t="s">
        <v>31</v>
      </c>
      <c r="B19" s="95" t="s">
        <v>20</v>
      </c>
      <c r="C19" s="83">
        <f>C20+C21+C22</f>
        <v>8904056</v>
      </c>
      <c r="D19" s="26">
        <f>D20+D21+D22</f>
        <v>4688133</v>
      </c>
      <c r="E19" s="33">
        <f>E20+E21+E22</f>
        <v>4215923</v>
      </c>
    </row>
    <row r="20" spans="1:5" ht="18.75" customHeight="1">
      <c r="A20" s="51" t="s">
        <v>32</v>
      </c>
      <c r="B20" s="38" t="s">
        <v>42</v>
      </c>
      <c r="C20" s="78">
        <f>+D20+E20</f>
        <v>5101188</v>
      </c>
      <c r="D20" s="40">
        <v>2154063</v>
      </c>
      <c r="E20" s="41">
        <v>2947125</v>
      </c>
    </row>
    <row r="21" spans="1:5" ht="18.75" customHeight="1">
      <c r="A21" s="52" t="s">
        <v>33</v>
      </c>
      <c r="B21" s="42" t="s">
        <v>43</v>
      </c>
      <c r="C21" s="79">
        <f>+D21+E21</f>
        <v>1620146</v>
      </c>
      <c r="D21" s="44">
        <v>760567</v>
      </c>
      <c r="E21" s="45">
        <v>859579</v>
      </c>
    </row>
    <row r="22" spans="1:5" ht="18.75" customHeight="1" thickBot="1">
      <c r="A22" s="58" t="s">
        <v>34</v>
      </c>
      <c r="B22" s="59" t="s">
        <v>44</v>
      </c>
      <c r="C22" s="84">
        <f>+D22+E22</f>
        <v>2182722</v>
      </c>
      <c r="D22" s="60">
        <v>1773503</v>
      </c>
      <c r="E22" s="61">
        <v>409219</v>
      </c>
    </row>
    <row r="23" spans="1:5" ht="27" thickBot="1" thickTop="1">
      <c r="A23" s="13" t="s">
        <v>36</v>
      </c>
      <c r="B23" s="96" t="s">
        <v>21</v>
      </c>
      <c r="C23" s="85">
        <f>C18+C19</f>
        <v>22417222</v>
      </c>
      <c r="D23" s="29">
        <f>D18+D19</f>
        <v>17386306</v>
      </c>
      <c r="E23" s="34">
        <f>E18+E19</f>
        <v>5030916</v>
      </c>
    </row>
    <row r="24" spans="1:5" ht="18" customHeight="1" thickBot="1" thickTop="1">
      <c r="A24" s="14" t="s">
        <v>37</v>
      </c>
      <c r="B24" s="97" t="s">
        <v>23</v>
      </c>
      <c r="C24" s="86">
        <v>2322</v>
      </c>
      <c r="D24" s="15"/>
      <c r="E24" s="16"/>
    </row>
    <row r="25" spans="1:5" ht="18" customHeight="1">
      <c r="A25" s="6" t="s">
        <v>22</v>
      </c>
      <c r="B25" s="98" t="s">
        <v>25</v>
      </c>
      <c r="C25" s="87">
        <f>C26+C27</f>
        <v>52674</v>
      </c>
      <c r="D25" s="22">
        <f>D26+D27</f>
        <v>23757</v>
      </c>
      <c r="E25" s="23">
        <f>E26+E27</f>
        <v>23264</v>
      </c>
    </row>
    <row r="26" spans="1:5" ht="18.75" customHeight="1">
      <c r="A26" s="62" t="s">
        <v>38</v>
      </c>
      <c r="B26" s="63" t="s">
        <v>40</v>
      </c>
      <c r="C26" s="88">
        <f>+D26+E26</f>
        <v>47021</v>
      </c>
      <c r="D26" s="64">
        <v>23757</v>
      </c>
      <c r="E26" s="65">
        <v>23264</v>
      </c>
    </row>
    <row r="27" spans="1:5" ht="18.75" customHeight="1" thickBot="1">
      <c r="A27" s="30" t="s">
        <v>39</v>
      </c>
      <c r="B27" s="99" t="s">
        <v>41</v>
      </c>
      <c r="C27" s="89">
        <v>5653</v>
      </c>
      <c r="D27" s="21"/>
      <c r="E27" s="35"/>
    </row>
    <row r="28" spans="1:5" ht="25.5">
      <c r="A28" s="12" t="s">
        <v>24</v>
      </c>
      <c r="B28" s="95" t="s">
        <v>57</v>
      </c>
      <c r="C28" s="90">
        <f>C29+C30</f>
        <v>529064</v>
      </c>
      <c r="D28" s="27">
        <f>D29+D30</f>
        <v>284259</v>
      </c>
      <c r="E28" s="28">
        <f>E29+E30</f>
        <v>244805</v>
      </c>
    </row>
    <row r="29" spans="1:5" ht="18.75" customHeight="1">
      <c r="A29" s="51" t="s">
        <v>55</v>
      </c>
      <c r="B29" s="38" t="s">
        <v>26</v>
      </c>
      <c r="C29" s="78">
        <f>+D29+E29</f>
        <v>362778</v>
      </c>
      <c r="D29" s="40">
        <v>135735</v>
      </c>
      <c r="E29" s="41">
        <v>227043</v>
      </c>
    </row>
    <row r="30" spans="1:5" ht="18.75" customHeight="1" thickBot="1">
      <c r="A30" s="17" t="s">
        <v>56</v>
      </c>
      <c r="B30" s="100" t="s">
        <v>27</v>
      </c>
      <c r="C30" s="91">
        <f>+D30+E30</f>
        <v>166286</v>
      </c>
      <c r="D30" s="9">
        <v>148524</v>
      </c>
      <c r="E30" s="10">
        <v>17762</v>
      </c>
    </row>
    <row r="31" spans="1:5" ht="25.5">
      <c r="A31" s="12" t="s">
        <v>28</v>
      </c>
      <c r="B31" s="95" t="s">
        <v>58</v>
      </c>
      <c r="C31" s="90">
        <f>C32+C33</f>
        <v>321717</v>
      </c>
      <c r="D31" s="27">
        <f>D32+D33</f>
        <v>171908</v>
      </c>
      <c r="E31" s="28">
        <f>E32+E33</f>
        <v>149809</v>
      </c>
    </row>
    <row r="32" spans="1:5" ht="18.75" customHeight="1">
      <c r="A32" s="51" t="s">
        <v>29</v>
      </c>
      <c r="B32" s="38" t="s">
        <v>26</v>
      </c>
      <c r="C32" s="78">
        <f>+D32+E32</f>
        <v>228059</v>
      </c>
      <c r="D32" s="40">
        <v>91549</v>
      </c>
      <c r="E32" s="41">
        <v>136510</v>
      </c>
    </row>
    <row r="33" spans="1:5" ht="18.75" customHeight="1" thickBot="1">
      <c r="A33" s="18" t="s">
        <v>30</v>
      </c>
      <c r="B33" s="101" t="s">
        <v>27</v>
      </c>
      <c r="C33" s="92">
        <f>+D33+E33</f>
        <v>93658</v>
      </c>
      <c r="D33" s="19">
        <v>80359</v>
      </c>
      <c r="E33" s="20">
        <v>13299</v>
      </c>
    </row>
    <row r="34" spans="1:5" ht="18.75" thickTop="1">
      <c r="A34" s="106" t="s">
        <v>59</v>
      </c>
      <c r="B34" s="106"/>
      <c r="C34" s="106"/>
      <c r="D34" s="106"/>
      <c r="E34" s="106"/>
    </row>
    <row r="35" spans="1:5" ht="12.75">
      <c r="A35" s="107"/>
      <c r="B35" s="107"/>
      <c r="C35" s="107"/>
      <c r="D35" s="107"/>
      <c r="E35" s="107"/>
    </row>
  </sheetData>
  <sheetProtection/>
  <mergeCells count="3">
    <mergeCell ref="A34:E34"/>
    <mergeCell ref="A35:E35"/>
    <mergeCell ref="A2:C2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1.28125" style="0" customWidth="1"/>
    <col min="2" max="2" width="26.7109375" style="0" customWidth="1"/>
    <col min="3" max="3" width="16.7109375" style="0" customWidth="1"/>
    <col min="4" max="4" width="17.28125" style="0" customWidth="1"/>
    <col min="5" max="5" width="16.7109375" style="0" customWidth="1"/>
    <col min="12" max="12" width="11.421875" style="0" customWidth="1"/>
    <col min="15" max="15" width="10.140625" style="0" customWidth="1"/>
  </cols>
  <sheetData>
    <row r="2" spans="1:5" ht="23.25">
      <c r="A2" s="108" t="s">
        <v>60</v>
      </c>
      <c r="B2" s="108"/>
      <c r="C2" s="108"/>
      <c r="D2" s="103" t="s">
        <v>64</v>
      </c>
      <c r="E2" s="104" t="s">
        <v>62</v>
      </c>
    </row>
    <row r="3" spans="1:6" ht="24" thickBot="1">
      <c r="A3" s="102" t="s">
        <v>61</v>
      </c>
      <c r="B3" s="102" t="s">
        <v>65</v>
      </c>
      <c r="C3" s="102"/>
      <c r="D3" s="103"/>
      <c r="E3" s="104"/>
      <c r="F3" s="105"/>
    </row>
    <row r="4" spans="1:5" ht="26.25" thickTop="1">
      <c r="A4" s="70"/>
      <c r="B4" s="74" t="s">
        <v>0</v>
      </c>
      <c r="C4" s="2"/>
      <c r="D4" s="1" t="s">
        <v>1</v>
      </c>
      <c r="E4" s="3"/>
    </row>
    <row r="5" spans="1:5" ht="18" customHeight="1" thickBot="1">
      <c r="A5" s="71"/>
      <c r="B5" s="75"/>
      <c r="C5" s="72" t="s">
        <v>2</v>
      </c>
      <c r="D5" s="4" t="s">
        <v>3</v>
      </c>
      <c r="E5" s="5" t="s">
        <v>4</v>
      </c>
    </row>
    <row r="6" spans="1:5" ht="15">
      <c r="A6" s="69" t="s">
        <v>5</v>
      </c>
      <c r="B6" s="76" t="s">
        <v>6</v>
      </c>
      <c r="C6" s="73">
        <f>C7+C8+C9+C10</f>
        <v>0</v>
      </c>
      <c r="D6" s="37">
        <f>D7+D8+D9+D10</f>
        <v>0</v>
      </c>
      <c r="E6" s="36">
        <f>E7+E8+E9+E10</f>
        <v>0</v>
      </c>
    </row>
    <row r="7" spans="1:8" ht="18.75" customHeight="1">
      <c r="A7" s="51" t="s">
        <v>7</v>
      </c>
      <c r="B7" s="66" t="s">
        <v>51</v>
      </c>
      <c r="C7" s="39">
        <f>+D7+E7</f>
        <v>0</v>
      </c>
      <c r="D7" s="40">
        <v>0</v>
      </c>
      <c r="E7" s="41">
        <v>0</v>
      </c>
      <c r="H7" s="105"/>
    </row>
    <row r="8" spans="1:17" ht="18.75" customHeight="1">
      <c r="A8" s="52" t="s">
        <v>8</v>
      </c>
      <c r="B8" s="67" t="s">
        <v>52</v>
      </c>
      <c r="C8" s="43">
        <f>+D8+E8</f>
        <v>0</v>
      </c>
      <c r="D8" s="44">
        <v>0</v>
      </c>
      <c r="E8" s="45">
        <v>0</v>
      </c>
      <c r="L8" s="8"/>
      <c r="M8" s="8"/>
      <c r="N8" s="8"/>
      <c r="O8" s="8"/>
      <c r="P8" s="8"/>
      <c r="Q8" s="8"/>
    </row>
    <row r="9" spans="1:5" ht="18.75" customHeight="1">
      <c r="A9" s="52" t="s">
        <v>9</v>
      </c>
      <c r="B9" s="67" t="s">
        <v>53</v>
      </c>
      <c r="C9" s="43">
        <f>+D9+E9</f>
        <v>0</v>
      </c>
      <c r="D9" s="43">
        <v>0</v>
      </c>
      <c r="E9" s="46">
        <v>0</v>
      </c>
    </row>
    <row r="10" spans="1:17" ht="18.75" customHeight="1" thickBot="1">
      <c r="A10" s="55" t="s">
        <v>10</v>
      </c>
      <c r="B10" s="68" t="s">
        <v>54</v>
      </c>
      <c r="C10" s="48">
        <f>+D10+E10</f>
        <v>0</v>
      </c>
      <c r="D10" s="49">
        <v>0</v>
      </c>
      <c r="E10" s="50">
        <v>0</v>
      </c>
      <c r="K10" s="8"/>
      <c r="L10" s="8"/>
      <c r="M10" s="8"/>
      <c r="N10" s="8"/>
      <c r="O10" s="8"/>
      <c r="P10" s="8"/>
      <c r="Q10" s="8"/>
    </row>
    <row r="11" spans="1:5" ht="15">
      <c r="A11" s="6" t="s">
        <v>11</v>
      </c>
      <c r="B11" s="93" t="s">
        <v>12</v>
      </c>
      <c r="C11" s="77">
        <f>C12+C13+C14+C15+C16+C17</f>
        <v>683220</v>
      </c>
      <c r="D11" s="24">
        <f>D12+D13+D14+D15+D16+D17</f>
        <v>559395</v>
      </c>
      <c r="E11" s="31">
        <f>E12+E13+E14+E15+E16+E17</f>
        <v>123825</v>
      </c>
    </row>
    <row r="12" spans="1:5" ht="18.75" customHeight="1">
      <c r="A12" s="51" t="s">
        <v>13</v>
      </c>
      <c r="B12" s="38" t="s">
        <v>45</v>
      </c>
      <c r="C12" s="78">
        <f aca="true" t="shared" si="0" ref="C12:C17">+D12+E12</f>
        <v>1742</v>
      </c>
      <c r="D12" s="40">
        <v>1742</v>
      </c>
      <c r="E12" s="41">
        <v>0</v>
      </c>
    </row>
    <row r="13" spans="1:5" ht="18.75" customHeight="1">
      <c r="A13" s="52" t="s">
        <v>14</v>
      </c>
      <c r="B13" s="42" t="s">
        <v>46</v>
      </c>
      <c r="C13" s="79">
        <f t="shared" si="0"/>
        <v>30883</v>
      </c>
      <c r="D13" s="44">
        <v>30883</v>
      </c>
      <c r="E13" s="45">
        <v>0</v>
      </c>
    </row>
    <row r="14" spans="1:5" ht="18.75" customHeight="1">
      <c r="A14" s="52" t="s">
        <v>15</v>
      </c>
      <c r="B14" s="42" t="s">
        <v>47</v>
      </c>
      <c r="C14" s="79">
        <f t="shared" si="0"/>
        <v>0</v>
      </c>
      <c r="D14" s="44">
        <v>0</v>
      </c>
      <c r="E14" s="45">
        <v>0</v>
      </c>
    </row>
    <row r="15" spans="1:5" ht="18.75" customHeight="1">
      <c r="A15" s="52" t="s">
        <v>16</v>
      </c>
      <c r="B15" s="42" t="s">
        <v>48</v>
      </c>
      <c r="C15" s="80">
        <f t="shared" si="0"/>
        <v>372448</v>
      </c>
      <c r="D15" s="53">
        <v>367613</v>
      </c>
      <c r="E15" s="54">
        <v>4835</v>
      </c>
    </row>
    <row r="16" spans="1:5" ht="18.75" customHeight="1">
      <c r="A16" s="52" t="s">
        <v>17</v>
      </c>
      <c r="B16" s="42" t="s">
        <v>49</v>
      </c>
      <c r="C16" s="79">
        <f t="shared" si="0"/>
        <v>85147</v>
      </c>
      <c r="D16" s="44">
        <v>65667</v>
      </c>
      <c r="E16" s="45">
        <v>19480</v>
      </c>
    </row>
    <row r="17" spans="1:5" ht="18.75" customHeight="1" thickBot="1">
      <c r="A17" s="55" t="s">
        <v>18</v>
      </c>
      <c r="B17" s="47" t="s">
        <v>50</v>
      </c>
      <c r="C17" s="81">
        <f t="shared" si="0"/>
        <v>193000</v>
      </c>
      <c r="D17" s="56">
        <v>93490</v>
      </c>
      <c r="E17" s="57">
        <v>99510</v>
      </c>
    </row>
    <row r="18" spans="1:5" ht="15.75" thickBot="1">
      <c r="A18" s="11" t="s">
        <v>35</v>
      </c>
      <c r="B18" s="94" t="s">
        <v>19</v>
      </c>
      <c r="C18" s="82">
        <f>C6+C11</f>
        <v>683220</v>
      </c>
      <c r="D18" s="25">
        <f>D6+D11</f>
        <v>559395</v>
      </c>
      <c r="E18" s="32">
        <f>E6+E11</f>
        <v>123825</v>
      </c>
    </row>
    <row r="19" spans="1:5" ht="15">
      <c r="A19" s="12" t="s">
        <v>31</v>
      </c>
      <c r="B19" s="95" t="s">
        <v>20</v>
      </c>
      <c r="C19" s="83">
        <f>C20+C21+C22</f>
        <v>225319</v>
      </c>
      <c r="D19" s="26">
        <f>D20+D21+D22</f>
        <v>35718</v>
      </c>
      <c r="E19" s="33">
        <f>E20+E21+E22</f>
        <v>189601</v>
      </c>
    </row>
    <row r="20" spans="1:5" ht="18.75" customHeight="1">
      <c r="A20" s="51" t="s">
        <v>32</v>
      </c>
      <c r="B20" s="38" t="s">
        <v>42</v>
      </c>
      <c r="C20" s="78">
        <f>+D20+E20</f>
        <v>235</v>
      </c>
      <c r="D20" s="40">
        <v>0</v>
      </c>
      <c r="E20" s="41">
        <v>235</v>
      </c>
    </row>
    <row r="21" spans="1:5" ht="18.75" customHeight="1">
      <c r="A21" s="52" t="s">
        <v>33</v>
      </c>
      <c r="B21" s="42" t="s">
        <v>43</v>
      </c>
      <c r="C21" s="79">
        <f>+D21+E21</f>
        <v>50</v>
      </c>
      <c r="D21" s="44">
        <v>0</v>
      </c>
      <c r="E21" s="45">
        <v>50</v>
      </c>
    </row>
    <row r="22" spans="1:5" ht="18.75" customHeight="1" thickBot="1">
      <c r="A22" s="58" t="s">
        <v>34</v>
      </c>
      <c r="B22" s="59" t="s">
        <v>44</v>
      </c>
      <c r="C22" s="84">
        <f>+D22+E22</f>
        <v>225034</v>
      </c>
      <c r="D22" s="60">
        <v>35718</v>
      </c>
      <c r="E22" s="61">
        <v>189316</v>
      </c>
    </row>
    <row r="23" spans="1:5" ht="27" thickBot="1" thickTop="1">
      <c r="A23" s="13" t="s">
        <v>36</v>
      </c>
      <c r="B23" s="96" t="s">
        <v>21</v>
      </c>
      <c r="C23" s="85">
        <f>C18+C19</f>
        <v>908539</v>
      </c>
      <c r="D23" s="29">
        <f>D18+D19</f>
        <v>595113</v>
      </c>
      <c r="E23" s="34">
        <f>E18+E19</f>
        <v>313426</v>
      </c>
    </row>
    <row r="24" spans="1:5" ht="18" customHeight="1" thickBot="1" thickTop="1">
      <c r="A24" s="14" t="s">
        <v>37</v>
      </c>
      <c r="B24" s="97" t="s">
        <v>23</v>
      </c>
      <c r="C24" s="86">
        <v>241</v>
      </c>
      <c r="D24" s="15"/>
      <c r="E24" s="16"/>
    </row>
    <row r="25" spans="1:5" ht="18" customHeight="1">
      <c r="A25" s="6" t="s">
        <v>22</v>
      </c>
      <c r="B25" s="98" t="s">
        <v>25</v>
      </c>
      <c r="C25" s="87">
        <f>C26+C27</f>
        <v>0</v>
      </c>
      <c r="D25" s="22">
        <f>D26+D27</f>
        <v>0</v>
      </c>
      <c r="E25" s="23">
        <f>E26+E27</f>
        <v>0</v>
      </c>
    </row>
    <row r="26" spans="1:5" ht="18.75" customHeight="1">
      <c r="A26" s="62" t="s">
        <v>38</v>
      </c>
      <c r="B26" s="63" t="s">
        <v>40</v>
      </c>
      <c r="C26" s="88">
        <f>+D26+E26</f>
        <v>0</v>
      </c>
      <c r="D26" s="64">
        <v>0</v>
      </c>
      <c r="E26" s="65">
        <v>0</v>
      </c>
    </row>
    <row r="27" spans="1:5" ht="18.75" customHeight="1" thickBot="1">
      <c r="A27" s="30" t="s">
        <v>39</v>
      </c>
      <c r="B27" s="99" t="s">
        <v>41</v>
      </c>
      <c r="C27" s="89">
        <v>0</v>
      </c>
      <c r="D27" s="21"/>
      <c r="E27" s="35"/>
    </row>
    <row r="28" spans="1:5" ht="25.5">
      <c r="A28" s="12" t="s">
        <v>24</v>
      </c>
      <c r="B28" s="95" t="s">
        <v>57</v>
      </c>
      <c r="C28" s="90">
        <f>C29+C30</f>
        <v>46</v>
      </c>
      <c r="D28" s="27">
        <f>D29+D30</f>
        <v>0</v>
      </c>
      <c r="E28" s="28">
        <f>E29+E30</f>
        <v>46</v>
      </c>
    </row>
    <row r="29" spans="1:5" ht="18.75" customHeight="1">
      <c r="A29" s="51" t="s">
        <v>55</v>
      </c>
      <c r="B29" s="38" t="s">
        <v>26</v>
      </c>
      <c r="C29" s="78">
        <f>+D29+E29</f>
        <v>46</v>
      </c>
      <c r="D29" s="40">
        <v>0</v>
      </c>
      <c r="E29" s="41">
        <v>46</v>
      </c>
    </row>
    <row r="30" spans="1:5" ht="18.75" customHeight="1" thickBot="1">
      <c r="A30" s="17" t="s">
        <v>56</v>
      </c>
      <c r="B30" s="100" t="s">
        <v>27</v>
      </c>
      <c r="C30" s="91">
        <f>+D30+E30</f>
        <v>0</v>
      </c>
      <c r="D30" s="9">
        <v>0</v>
      </c>
      <c r="E30" s="10">
        <v>0</v>
      </c>
    </row>
    <row r="31" spans="1:5" ht="25.5">
      <c r="A31" s="12" t="s">
        <v>28</v>
      </c>
      <c r="B31" s="95" t="s">
        <v>58</v>
      </c>
      <c r="C31" s="90">
        <f>C32+C33</f>
        <v>29</v>
      </c>
      <c r="D31" s="27">
        <f>D32+D33</f>
        <v>0</v>
      </c>
      <c r="E31" s="28">
        <f>E32+E33</f>
        <v>29</v>
      </c>
    </row>
    <row r="32" spans="1:5" ht="18.75" customHeight="1">
      <c r="A32" s="51" t="s">
        <v>29</v>
      </c>
      <c r="B32" s="38" t="s">
        <v>26</v>
      </c>
      <c r="C32" s="78">
        <f>+D32+E32</f>
        <v>29</v>
      </c>
      <c r="D32" s="40">
        <v>0</v>
      </c>
      <c r="E32" s="41">
        <v>29</v>
      </c>
    </row>
    <row r="33" spans="1:5" ht="18.75" customHeight="1" thickBot="1">
      <c r="A33" s="18" t="s">
        <v>30</v>
      </c>
      <c r="B33" s="101" t="s">
        <v>27</v>
      </c>
      <c r="C33" s="92">
        <f>+D33+E33</f>
        <v>0</v>
      </c>
      <c r="D33" s="19">
        <v>0</v>
      </c>
      <c r="E33" s="20">
        <v>0</v>
      </c>
    </row>
    <row r="34" spans="1:5" ht="18.75" thickTop="1">
      <c r="A34" s="106" t="s">
        <v>59</v>
      </c>
      <c r="B34" s="106"/>
      <c r="C34" s="106"/>
      <c r="D34" s="106"/>
      <c r="E34" s="106"/>
    </row>
    <row r="35" spans="1:5" ht="12.75">
      <c r="A35" s="107"/>
      <c r="B35" s="107"/>
      <c r="C35" s="107"/>
      <c r="D35" s="107"/>
      <c r="E35" s="107"/>
    </row>
  </sheetData>
  <sheetProtection/>
  <mergeCells count="3">
    <mergeCell ref="A2:C2"/>
    <mergeCell ref="A34:E34"/>
    <mergeCell ref="A35:E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5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1.28125" style="0" customWidth="1"/>
    <col min="2" max="2" width="26.7109375" style="0" customWidth="1"/>
    <col min="3" max="3" width="16.7109375" style="0" customWidth="1"/>
    <col min="4" max="4" width="17.28125" style="0" customWidth="1"/>
    <col min="5" max="5" width="16.7109375" style="0" customWidth="1"/>
    <col min="9" max="9" width="10.140625" style="0" customWidth="1"/>
    <col min="17" max="17" width="11.421875" style="0" customWidth="1"/>
    <col min="20" max="20" width="10.140625" style="0" customWidth="1"/>
  </cols>
  <sheetData>
    <row r="2" spans="1:5" ht="23.25">
      <c r="A2" s="108" t="s">
        <v>60</v>
      </c>
      <c r="B2" s="108"/>
      <c r="C2" s="108"/>
      <c r="D2" s="103" t="s">
        <v>64</v>
      </c>
      <c r="E2" s="104" t="s">
        <v>62</v>
      </c>
    </row>
    <row r="3" spans="1:6" ht="24" thickBot="1">
      <c r="A3" s="102"/>
      <c r="B3" s="102"/>
      <c r="C3" s="102"/>
      <c r="D3" s="103"/>
      <c r="E3" s="104"/>
      <c r="F3" s="105"/>
    </row>
    <row r="4" spans="1:5" ht="26.25" thickTop="1">
      <c r="A4" s="70"/>
      <c r="B4" s="74" t="s">
        <v>0</v>
      </c>
      <c r="C4" s="2"/>
      <c r="D4" s="1" t="s">
        <v>1</v>
      </c>
      <c r="E4" s="3"/>
    </row>
    <row r="5" spans="1:5" ht="18" customHeight="1" thickBot="1">
      <c r="A5" s="71"/>
      <c r="B5" s="75"/>
      <c r="C5" s="72" t="s">
        <v>2</v>
      </c>
      <c r="D5" s="4" t="s">
        <v>3</v>
      </c>
      <c r="E5" s="5" t="s">
        <v>4</v>
      </c>
    </row>
    <row r="6" spans="1:11" ht="15">
      <c r="A6" s="69" t="s">
        <v>5</v>
      </c>
      <c r="B6" s="76" t="s">
        <v>6</v>
      </c>
      <c r="C6" s="73">
        <f>C7+C8+C9+C10</f>
        <v>8575492</v>
      </c>
      <c r="D6" s="37">
        <f>D7+D8+D9+D10</f>
        <v>7903079</v>
      </c>
      <c r="E6" s="36">
        <f>E7+E8+E9+E10</f>
        <v>672413</v>
      </c>
      <c r="I6" s="7"/>
      <c r="J6" s="7"/>
      <c r="K6" s="7"/>
    </row>
    <row r="7" spans="1:11" ht="18.75" customHeight="1">
      <c r="A7" s="51" t="s">
        <v>7</v>
      </c>
      <c r="B7" s="66" t="s">
        <v>51</v>
      </c>
      <c r="C7" s="39">
        <f>+D7+E7</f>
        <v>0</v>
      </c>
      <c r="D7" s="40">
        <f>+'SCHEMA MERCI_VE'!D7+'SCHEMA MERCI_CH'!D7</f>
        <v>0</v>
      </c>
      <c r="E7" s="41">
        <f>+'SCHEMA MERCI_VE'!E7+'SCHEMA MERCI_CH'!E7</f>
        <v>0</v>
      </c>
      <c r="H7" s="105"/>
      <c r="I7" s="8"/>
      <c r="J7" s="8"/>
      <c r="K7" s="8"/>
    </row>
    <row r="8" spans="1:22" ht="18.75" customHeight="1">
      <c r="A8" s="52" t="s">
        <v>8</v>
      </c>
      <c r="B8" s="67" t="s">
        <v>52</v>
      </c>
      <c r="C8" s="43">
        <f>+D8+E8</f>
        <v>7174874</v>
      </c>
      <c r="D8" s="44">
        <f>+'SCHEMA MERCI_VE'!D8+'SCHEMA MERCI_CH'!D8</f>
        <v>6910520</v>
      </c>
      <c r="E8" s="45">
        <f>+'SCHEMA MERCI_VE'!E8+'SCHEMA MERCI_CH'!E8</f>
        <v>264354</v>
      </c>
      <c r="I8" s="8"/>
      <c r="J8" s="8"/>
      <c r="K8" s="8"/>
      <c r="Q8" s="8"/>
      <c r="R8" s="8"/>
      <c r="S8" s="8"/>
      <c r="T8" s="8"/>
      <c r="U8" s="8"/>
      <c r="V8" s="8"/>
    </row>
    <row r="9" spans="1:5" ht="18.75" customHeight="1">
      <c r="A9" s="52" t="s">
        <v>9</v>
      </c>
      <c r="B9" s="67" t="s">
        <v>53</v>
      </c>
      <c r="C9" s="43">
        <f>+D9+E9</f>
        <v>0</v>
      </c>
      <c r="D9" s="43">
        <f>+'SCHEMA MERCI_VE'!D9+'SCHEMA MERCI_CH'!D9</f>
        <v>0</v>
      </c>
      <c r="E9" s="46">
        <f>+'SCHEMA MERCI_VE'!E9+'SCHEMA MERCI_CH'!E9</f>
        <v>0</v>
      </c>
    </row>
    <row r="10" spans="1:22" ht="18.75" customHeight="1" thickBot="1">
      <c r="A10" s="55" t="s">
        <v>10</v>
      </c>
      <c r="B10" s="68" t="s">
        <v>54</v>
      </c>
      <c r="C10" s="48">
        <f>+D10+E10</f>
        <v>1400618</v>
      </c>
      <c r="D10" s="49">
        <f>+'SCHEMA MERCI_VE'!D10+'SCHEMA MERCI_CH'!D10</f>
        <v>992559</v>
      </c>
      <c r="E10" s="50">
        <f>+'SCHEMA MERCI_VE'!E10+'SCHEMA MERCI_CH'!E10</f>
        <v>408059</v>
      </c>
      <c r="P10" s="8"/>
      <c r="Q10" s="8"/>
      <c r="R10" s="8"/>
      <c r="S10" s="8"/>
      <c r="T10" s="8"/>
      <c r="U10" s="8"/>
      <c r="V10" s="8"/>
    </row>
    <row r="11" spans="1:5" ht="15">
      <c r="A11" s="6" t="s">
        <v>11</v>
      </c>
      <c r="B11" s="93" t="s">
        <v>12</v>
      </c>
      <c r="C11" s="77">
        <f>C12+C13+C14+C15+C16+C17</f>
        <v>5620894</v>
      </c>
      <c r="D11" s="24">
        <f>D12+D13+D14+D15+D16+D17</f>
        <v>5354489</v>
      </c>
      <c r="E11" s="31">
        <f>E12+E13+E14+E15+E16+E17</f>
        <v>266405</v>
      </c>
    </row>
    <row r="12" spans="1:5" ht="18.75" customHeight="1">
      <c r="A12" s="51" t="s">
        <v>13</v>
      </c>
      <c r="B12" s="38" t="s">
        <v>45</v>
      </c>
      <c r="C12" s="78">
        <f aca="true" t="shared" si="0" ref="C12:C17">+D12+E12</f>
        <v>335097</v>
      </c>
      <c r="D12" s="40">
        <f>+'SCHEMA MERCI_VE'!D12+'SCHEMA MERCI_CH'!D12</f>
        <v>266759</v>
      </c>
      <c r="E12" s="41">
        <f>+'SCHEMA MERCI_VE'!E12+'SCHEMA MERCI_CH'!E12</f>
        <v>68338</v>
      </c>
    </row>
    <row r="13" spans="1:5" ht="18.75" customHeight="1">
      <c r="A13" s="52" t="s">
        <v>14</v>
      </c>
      <c r="B13" s="42" t="s">
        <v>46</v>
      </c>
      <c r="C13" s="79">
        <f t="shared" si="0"/>
        <v>1600836</v>
      </c>
      <c r="D13" s="44">
        <f>+'SCHEMA MERCI_VE'!D13+'SCHEMA MERCI_CH'!D13</f>
        <v>1597536</v>
      </c>
      <c r="E13" s="45">
        <f>+'SCHEMA MERCI_VE'!E13+'SCHEMA MERCI_CH'!E13</f>
        <v>3300</v>
      </c>
    </row>
    <row r="14" spans="1:5" ht="18.75" customHeight="1">
      <c r="A14" s="52" t="s">
        <v>15</v>
      </c>
      <c r="B14" s="42" t="s">
        <v>47</v>
      </c>
      <c r="C14" s="79">
        <f t="shared" si="0"/>
        <v>433941</v>
      </c>
      <c r="D14" s="44">
        <f>+'SCHEMA MERCI_VE'!D14+'SCHEMA MERCI_CH'!D14</f>
        <v>433941</v>
      </c>
      <c r="E14" s="45">
        <f>+'SCHEMA MERCI_VE'!E14+'SCHEMA MERCI_CH'!E14</f>
        <v>0</v>
      </c>
    </row>
    <row r="15" spans="1:5" ht="18.75" customHeight="1">
      <c r="A15" s="52" t="s">
        <v>16</v>
      </c>
      <c r="B15" s="42" t="s">
        <v>48</v>
      </c>
      <c r="C15" s="80">
        <f t="shared" si="0"/>
        <v>764048</v>
      </c>
      <c r="D15" s="53">
        <f>+'SCHEMA MERCI_VE'!D15+'SCHEMA MERCI_CH'!D15</f>
        <v>759213</v>
      </c>
      <c r="E15" s="54">
        <f>+'SCHEMA MERCI_VE'!E15+'SCHEMA MERCI_CH'!E15</f>
        <v>4835</v>
      </c>
    </row>
    <row r="16" spans="1:5" ht="18.75" customHeight="1">
      <c r="A16" s="52" t="s">
        <v>17</v>
      </c>
      <c r="B16" s="42" t="s">
        <v>49</v>
      </c>
      <c r="C16" s="79">
        <f t="shared" si="0"/>
        <v>106870</v>
      </c>
      <c r="D16" s="44">
        <f>+'SCHEMA MERCI_VE'!D16+'SCHEMA MERCI_CH'!D16</f>
        <v>87390</v>
      </c>
      <c r="E16" s="45">
        <f>+'SCHEMA MERCI_VE'!E16+'SCHEMA MERCI_CH'!E16</f>
        <v>19480</v>
      </c>
    </row>
    <row r="17" spans="1:5" ht="18.75" customHeight="1" thickBot="1">
      <c r="A17" s="55" t="s">
        <v>18</v>
      </c>
      <c r="B17" s="47" t="s">
        <v>50</v>
      </c>
      <c r="C17" s="81">
        <f t="shared" si="0"/>
        <v>2380102</v>
      </c>
      <c r="D17" s="56">
        <f>+'SCHEMA MERCI_VE'!D17+'SCHEMA MERCI_CH'!D17</f>
        <v>2209650</v>
      </c>
      <c r="E17" s="57">
        <f>+'SCHEMA MERCI_VE'!E17+'SCHEMA MERCI_CH'!E17</f>
        <v>170452</v>
      </c>
    </row>
    <row r="18" spans="1:5" ht="15.75" thickBot="1">
      <c r="A18" s="11" t="s">
        <v>35</v>
      </c>
      <c r="B18" s="94" t="s">
        <v>19</v>
      </c>
      <c r="C18" s="82">
        <f>C6+C11</f>
        <v>14196386</v>
      </c>
      <c r="D18" s="25">
        <f>D6+D11</f>
        <v>13257568</v>
      </c>
      <c r="E18" s="32">
        <f>E6+E11</f>
        <v>938818</v>
      </c>
    </row>
    <row r="19" spans="1:5" ht="15">
      <c r="A19" s="12" t="s">
        <v>31</v>
      </c>
      <c r="B19" s="95" t="s">
        <v>20</v>
      </c>
      <c r="C19" s="83">
        <f>C20+C21+C22</f>
        <v>9129375</v>
      </c>
      <c r="D19" s="26">
        <f>D20+D21+D22</f>
        <v>4723851</v>
      </c>
      <c r="E19" s="33">
        <f>E20+E21+E22</f>
        <v>4405524</v>
      </c>
    </row>
    <row r="20" spans="1:5" ht="18.75" customHeight="1">
      <c r="A20" s="51" t="s">
        <v>32</v>
      </c>
      <c r="B20" s="38" t="s">
        <v>42</v>
      </c>
      <c r="C20" s="78">
        <f>+D20+E20</f>
        <v>5101423</v>
      </c>
      <c r="D20" s="40">
        <f>+'SCHEMA MERCI_VE'!D20+'SCHEMA MERCI_CH'!D20</f>
        <v>2154063</v>
      </c>
      <c r="E20" s="41">
        <f>+'SCHEMA MERCI_VE'!E20+'SCHEMA MERCI_CH'!E20</f>
        <v>2947360</v>
      </c>
    </row>
    <row r="21" spans="1:5" ht="18.75" customHeight="1">
      <c r="A21" s="52" t="s">
        <v>33</v>
      </c>
      <c r="B21" s="42" t="s">
        <v>43</v>
      </c>
      <c r="C21" s="79">
        <f>+D21+E21</f>
        <v>1620196</v>
      </c>
      <c r="D21" s="44">
        <f>+'SCHEMA MERCI_VE'!D21+'SCHEMA MERCI_CH'!D21</f>
        <v>760567</v>
      </c>
      <c r="E21" s="45">
        <f>+'SCHEMA MERCI_VE'!E21+'SCHEMA MERCI_CH'!E21</f>
        <v>859629</v>
      </c>
    </row>
    <row r="22" spans="1:5" ht="18.75" customHeight="1" thickBot="1">
      <c r="A22" s="58" t="s">
        <v>34</v>
      </c>
      <c r="B22" s="59" t="s">
        <v>44</v>
      </c>
      <c r="C22" s="84">
        <f>+D22+E22</f>
        <v>2407756</v>
      </c>
      <c r="D22" s="60">
        <f>+'SCHEMA MERCI_VE'!D22+'SCHEMA MERCI_CH'!D22</f>
        <v>1809221</v>
      </c>
      <c r="E22" s="61">
        <f>+'SCHEMA MERCI_VE'!E22+'SCHEMA MERCI_CH'!E22</f>
        <v>598535</v>
      </c>
    </row>
    <row r="23" spans="1:5" ht="27" thickBot="1" thickTop="1">
      <c r="A23" s="13" t="s">
        <v>36</v>
      </c>
      <c r="B23" s="96" t="s">
        <v>21</v>
      </c>
      <c r="C23" s="85">
        <f>C18+C19</f>
        <v>23325761</v>
      </c>
      <c r="D23" s="29">
        <f>D18+D19</f>
        <v>17981419</v>
      </c>
      <c r="E23" s="34">
        <f>E18+E19</f>
        <v>5344342</v>
      </c>
    </row>
    <row r="24" spans="1:5" ht="18" customHeight="1" thickBot="1" thickTop="1">
      <c r="A24" s="14" t="s">
        <v>37</v>
      </c>
      <c r="B24" s="97" t="s">
        <v>23</v>
      </c>
      <c r="C24" s="86">
        <f>+'SCHEMA MERCI_VE'!C24+'SCHEMA MERCI_CH'!C24</f>
        <v>2563</v>
      </c>
      <c r="D24" s="15"/>
      <c r="E24" s="16"/>
    </row>
    <row r="25" spans="1:5" ht="18" customHeight="1">
      <c r="A25" s="6" t="s">
        <v>22</v>
      </c>
      <c r="B25" s="98" t="s">
        <v>25</v>
      </c>
      <c r="C25" s="87">
        <f>C26+C27</f>
        <v>52674</v>
      </c>
      <c r="D25" s="22">
        <f>D26+D27</f>
        <v>0</v>
      </c>
      <c r="E25" s="23">
        <f>E26+E27</f>
        <v>0</v>
      </c>
    </row>
    <row r="26" spans="1:5" ht="18.75" customHeight="1">
      <c r="A26" s="62" t="s">
        <v>38</v>
      </c>
      <c r="B26" s="63" t="s">
        <v>40</v>
      </c>
      <c r="C26" s="88">
        <f>+'SCHEMA MERCI_VE'!C26+'SCHEMA MERCI_CH'!C26</f>
        <v>47021</v>
      </c>
      <c r="D26" s="64"/>
      <c r="E26" s="65"/>
    </row>
    <row r="27" spans="1:5" ht="18.75" customHeight="1" thickBot="1">
      <c r="A27" s="30" t="s">
        <v>39</v>
      </c>
      <c r="B27" s="99" t="s">
        <v>41</v>
      </c>
      <c r="C27" s="89">
        <f>+'SCHEMA MERCI_VE'!C27+'SCHEMA MERCI_CH'!C27</f>
        <v>5653</v>
      </c>
      <c r="D27" s="21"/>
      <c r="E27" s="35"/>
    </row>
    <row r="28" spans="1:5" ht="25.5">
      <c r="A28" s="12" t="s">
        <v>24</v>
      </c>
      <c r="B28" s="95" t="s">
        <v>57</v>
      </c>
      <c r="C28" s="90">
        <f>C29+C30</f>
        <v>529110</v>
      </c>
      <c r="D28" s="27">
        <f>D29+D30</f>
        <v>284259</v>
      </c>
      <c r="E28" s="28">
        <f>E29+E30</f>
        <v>244851</v>
      </c>
    </row>
    <row r="29" spans="1:5" ht="18.75" customHeight="1">
      <c r="A29" s="51" t="s">
        <v>55</v>
      </c>
      <c r="B29" s="38" t="s">
        <v>26</v>
      </c>
      <c r="C29" s="78">
        <f>+D29+E29</f>
        <v>362824</v>
      </c>
      <c r="D29" s="40">
        <f>+'SCHEMA MERCI_VE'!D29+'SCHEMA MERCI_CH'!D29</f>
        <v>135735</v>
      </c>
      <c r="E29" s="41">
        <f>+'SCHEMA MERCI_VE'!E29+'SCHEMA MERCI_CH'!E29</f>
        <v>227089</v>
      </c>
    </row>
    <row r="30" spans="1:5" ht="18.75" customHeight="1" thickBot="1">
      <c r="A30" s="17" t="s">
        <v>56</v>
      </c>
      <c r="B30" s="100" t="s">
        <v>27</v>
      </c>
      <c r="C30" s="91">
        <f>+D30+E30</f>
        <v>166286</v>
      </c>
      <c r="D30" s="9">
        <f>+'SCHEMA MERCI_VE'!D30+'SCHEMA MERCI_CH'!D30</f>
        <v>148524</v>
      </c>
      <c r="E30" s="10">
        <f>+'SCHEMA MERCI_VE'!E30+'SCHEMA MERCI_CH'!E30</f>
        <v>17762</v>
      </c>
    </row>
    <row r="31" spans="1:5" ht="25.5">
      <c r="A31" s="12" t="s">
        <v>28</v>
      </c>
      <c r="B31" s="95" t="s">
        <v>58</v>
      </c>
      <c r="C31" s="90">
        <f>C32+C33</f>
        <v>321746</v>
      </c>
      <c r="D31" s="27">
        <f>D32+D33</f>
        <v>171908</v>
      </c>
      <c r="E31" s="28">
        <f>E32+E33</f>
        <v>149838</v>
      </c>
    </row>
    <row r="32" spans="1:5" ht="18.75" customHeight="1">
      <c r="A32" s="51" t="s">
        <v>29</v>
      </c>
      <c r="B32" s="38" t="s">
        <v>26</v>
      </c>
      <c r="C32" s="78">
        <f>+D32+E32</f>
        <v>228088</v>
      </c>
      <c r="D32" s="40">
        <f>+'SCHEMA MERCI_VE'!D32+'SCHEMA MERCI_CH'!D32</f>
        <v>91549</v>
      </c>
      <c r="E32" s="41">
        <f>+'SCHEMA MERCI_VE'!E32+'SCHEMA MERCI_CH'!E32</f>
        <v>136539</v>
      </c>
    </row>
    <row r="33" spans="1:5" ht="18.75" customHeight="1" thickBot="1">
      <c r="A33" s="18" t="s">
        <v>30</v>
      </c>
      <c r="B33" s="101" t="s">
        <v>27</v>
      </c>
      <c r="C33" s="92">
        <f>+D33+E33</f>
        <v>93658</v>
      </c>
      <c r="D33" s="19">
        <f>+'SCHEMA MERCI_VE'!D33+'SCHEMA MERCI_CH'!D33</f>
        <v>80359</v>
      </c>
      <c r="E33" s="20">
        <f>+'SCHEMA MERCI_VE'!E33+'SCHEMA MERCI_CH'!E33</f>
        <v>13299</v>
      </c>
    </row>
    <row r="34" spans="1:5" ht="18.75" thickTop="1">
      <c r="A34" s="106" t="s">
        <v>59</v>
      </c>
      <c r="B34" s="106"/>
      <c r="C34" s="106"/>
      <c r="D34" s="106"/>
      <c r="E34" s="106"/>
    </row>
    <row r="35" spans="1:5" ht="12.75">
      <c r="A35" s="107"/>
      <c r="B35" s="107"/>
      <c r="C35" s="107"/>
      <c r="D35" s="107"/>
      <c r="E35" s="107"/>
    </row>
  </sheetData>
  <sheetProtection/>
  <mergeCells count="3">
    <mergeCell ref="A2:C2"/>
    <mergeCell ref="A34:E34"/>
    <mergeCell ref="A35:E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Min.Trasporti e Marittimo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Masoni</dc:creator>
  <cp:keywords/>
  <dc:description/>
  <cp:lastModifiedBy>Giulio Cesare Stella</cp:lastModifiedBy>
  <cp:lastPrinted>2012-03-22T11:55:22Z</cp:lastPrinted>
  <dcterms:created xsi:type="dcterms:W3CDTF">2000-03-28T13:58:19Z</dcterms:created>
  <dcterms:modified xsi:type="dcterms:W3CDTF">2021-06-22T15:16:20Z</dcterms:modified>
  <cp:category/>
  <cp:version/>
  <cp:contentType/>
  <cp:contentStatus/>
</cp:coreProperties>
</file>